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MARZO 2022\"/>
    </mc:Choice>
  </mc:AlternateContent>
  <xr:revisionPtr revIDLastSave="0" documentId="13_ncr:1_{72BA21DA-3857-48E3-85A4-5F5121602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MARZ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6" l="1"/>
  <c r="H83" i="6"/>
  <c r="E83" i="6"/>
  <c r="C83" i="6"/>
  <c r="H80" i="6"/>
  <c r="G80" i="6"/>
  <c r="F80" i="6"/>
  <c r="E80" i="6"/>
  <c r="C80" i="6"/>
  <c r="C76" i="6" s="1"/>
  <c r="H77" i="6"/>
  <c r="H76" i="6" s="1"/>
  <c r="G77" i="6"/>
  <c r="F77" i="6"/>
  <c r="E77" i="6"/>
  <c r="C77" i="6"/>
  <c r="G70" i="6"/>
  <c r="G67" i="6" s="1"/>
  <c r="F70" i="6"/>
  <c r="F67" i="6" s="1"/>
  <c r="E70" i="6"/>
  <c r="E67" i="6"/>
  <c r="G62" i="6"/>
  <c r="F62" i="6"/>
  <c r="E62" i="6"/>
  <c r="H61" i="6"/>
  <c r="H60" i="6"/>
  <c r="H59" i="6"/>
  <c r="H58" i="6"/>
  <c r="H57" i="6"/>
  <c r="H56" i="6"/>
  <c r="H55" i="6"/>
  <c r="H54" i="6"/>
  <c r="H53" i="6"/>
  <c r="G52" i="6"/>
  <c r="F52" i="6"/>
  <c r="E52" i="6"/>
  <c r="D52" i="6"/>
  <c r="D10" i="6" s="1"/>
  <c r="C52" i="6"/>
  <c r="H44" i="6"/>
  <c r="G44" i="6"/>
  <c r="F44" i="6"/>
  <c r="E44" i="6"/>
  <c r="C44" i="6"/>
  <c r="H43" i="6"/>
  <c r="H42" i="6"/>
  <c r="G41" i="6"/>
  <c r="G40" i="6" s="1"/>
  <c r="G39" i="6" s="1"/>
  <c r="G38" i="6" s="1"/>
  <c r="G37" i="6" s="1"/>
  <c r="G36" i="6" s="1"/>
  <c r="G35" i="6" s="1"/>
  <c r="F41" i="6"/>
  <c r="F40" i="6" s="1"/>
  <c r="F39" i="6" s="1"/>
  <c r="F38" i="6" s="1"/>
  <c r="F37" i="6" s="1"/>
  <c r="F36" i="6" s="1"/>
  <c r="F35" i="6" s="1"/>
  <c r="E41" i="6"/>
  <c r="H41" i="6" s="1"/>
  <c r="C35" i="6"/>
  <c r="H34" i="6"/>
  <c r="H33" i="6"/>
  <c r="H32" i="6"/>
  <c r="H31" i="6"/>
  <c r="H30" i="6"/>
  <c r="H29" i="6"/>
  <c r="H28" i="6"/>
  <c r="H27" i="6"/>
  <c r="G26" i="6"/>
  <c r="F26" i="6"/>
  <c r="E26" i="6"/>
  <c r="C26" i="6"/>
  <c r="H25" i="6"/>
  <c r="H24" i="6"/>
  <c r="H23" i="6"/>
  <c r="H22" i="6"/>
  <c r="H21" i="6"/>
  <c r="H20" i="6"/>
  <c r="H19" i="6"/>
  <c r="H18" i="6"/>
  <c r="H17" i="6"/>
  <c r="G16" i="6"/>
  <c r="F16" i="6"/>
  <c r="E16" i="6"/>
  <c r="C16" i="6"/>
  <c r="H15" i="6"/>
  <c r="H14" i="6"/>
  <c r="H13" i="6"/>
  <c r="H12" i="6"/>
  <c r="G11" i="6"/>
  <c r="F11" i="6"/>
  <c r="E11" i="6"/>
  <c r="C11" i="6"/>
  <c r="C75" i="6" l="1"/>
  <c r="H11" i="6"/>
  <c r="H16" i="6"/>
  <c r="F85" i="6"/>
  <c r="D75" i="6"/>
  <c r="D86" i="6" s="1"/>
  <c r="G76" i="6"/>
  <c r="H26" i="6"/>
  <c r="H52" i="6"/>
  <c r="F76" i="6"/>
  <c r="E76" i="6"/>
  <c r="C10" i="6"/>
  <c r="G85" i="6"/>
  <c r="F75" i="6"/>
  <c r="F86" i="6" s="1"/>
  <c r="G10" i="6"/>
  <c r="C85" i="6"/>
  <c r="E85" i="6"/>
  <c r="H85" i="6"/>
  <c r="G75" i="6"/>
  <c r="F10" i="6"/>
  <c r="E40" i="6"/>
  <c r="C86" i="6" l="1"/>
  <c r="G86" i="6"/>
  <c r="E39" i="6"/>
  <c r="H40" i="6"/>
  <c r="H39" i="6" l="1"/>
  <c r="E38" i="6"/>
  <c r="E37" i="6" l="1"/>
  <c r="H38" i="6"/>
  <c r="E36" i="6" l="1"/>
  <c r="H37" i="6"/>
  <c r="H36" i="6" l="1"/>
  <c r="H35" i="6" s="1"/>
  <c r="E35" i="6"/>
  <c r="E10" i="6" l="1"/>
  <c r="E75" i="6"/>
  <c r="E86" i="6" s="1"/>
  <c r="H10" i="6"/>
  <c r="H75" i="6"/>
  <c r="H86" i="6" s="1"/>
</calcChain>
</file>

<file path=xl/sharedStrings.xml><?xml version="1.0" encoding="utf-8"?>
<sst xmlns="http://schemas.openxmlformats.org/spreadsheetml/2006/main" count="93" uniqueCount="93">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</sst>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b/>
      <sz val="12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0" applyFont="1"/>
    <xf numFmtId="49" fontId="13" fillId="0" borderId="5" xfId="0" applyNumberFormat="1" applyFont="1" applyBorder="1" applyAlignment="1">
      <alignment horizontal="left" vertical="center" wrapText="1" indent="2"/>
    </xf>
    <xf numFmtId="49" fontId="12" fillId="0" borderId="5" xfId="0" applyNumberFormat="1" applyFont="1" applyBorder="1" applyAlignment="1">
      <alignment horizontal="left" vertical="center" wrapText="1" indent="1"/>
    </xf>
    <xf numFmtId="49" fontId="12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 indent="3"/>
    </xf>
    <xf numFmtId="49" fontId="12" fillId="3" borderId="8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 indent="2"/>
    </xf>
    <xf numFmtId="49" fontId="1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 indent="2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right" vertical="center"/>
    </xf>
    <xf numFmtId="164" fontId="16" fillId="0" borderId="13" xfId="1" applyFont="1" applyBorder="1" applyAlignment="1">
      <alignment horizontal="right" vertical="center"/>
    </xf>
    <xf numFmtId="164" fontId="16" fillId="0" borderId="6" xfId="0" applyNumberFormat="1" applyFont="1" applyBorder="1" applyAlignment="1">
      <alignment horizontal="right" vertical="center"/>
    </xf>
    <xf numFmtId="164" fontId="16" fillId="0" borderId="13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164" fontId="16" fillId="0" borderId="19" xfId="0" applyNumberFormat="1" applyFont="1" applyBorder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164" fontId="17" fillId="0" borderId="1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7" fillId="0" borderId="13" xfId="0" applyNumberFormat="1" applyFont="1" applyBorder="1" applyAlignment="1">
      <alignment horizontal="right"/>
    </xf>
    <xf numFmtId="164" fontId="17" fillId="0" borderId="4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2" fontId="16" fillId="0" borderId="13" xfId="1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/>
    </xf>
    <xf numFmtId="2" fontId="16" fillId="0" borderId="6" xfId="1" applyNumberFormat="1" applyFont="1" applyBorder="1" applyAlignment="1">
      <alignment horizontal="right"/>
    </xf>
    <xf numFmtId="2" fontId="16" fillId="0" borderId="13" xfId="1" applyNumberFormat="1" applyFont="1" applyBorder="1" applyAlignment="1">
      <alignment horizontal="right"/>
    </xf>
    <xf numFmtId="164" fontId="16" fillId="0" borderId="4" xfId="1" applyFont="1" applyBorder="1" applyAlignment="1">
      <alignment horizontal="right"/>
    </xf>
    <xf numFmtId="164" fontId="16" fillId="0" borderId="19" xfId="0" applyNumberFormat="1" applyFont="1" applyFill="1" applyBorder="1" applyAlignment="1">
      <alignment horizontal="right" vertical="center"/>
    </xf>
    <xf numFmtId="2" fontId="16" fillId="0" borderId="13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164" fontId="17" fillId="0" borderId="16" xfId="0" applyNumberFormat="1" applyFont="1" applyFill="1" applyBorder="1" applyAlignment="1">
      <alignment horizontal="right" vertical="center"/>
    </xf>
    <xf numFmtId="164" fontId="17" fillId="0" borderId="10" xfId="0" applyNumberFormat="1" applyFont="1" applyFill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4" fontId="17" fillId="0" borderId="16" xfId="0" applyNumberFormat="1" applyFont="1" applyBorder="1" applyAlignment="1">
      <alignment horizontal="right" vertical="center"/>
    </xf>
    <xf numFmtId="2" fontId="16" fillId="0" borderId="19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164" fontId="16" fillId="3" borderId="19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4" fontId="16" fillId="3" borderId="3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164" fontId="19" fillId="0" borderId="4" xfId="0" applyNumberFormat="1" applyFont="1" applyBorder="1" applyAlignment="1">
      <alignment horizontal="right"/>
    </xf>
    <xf numFmtId="164" fontId="17" fillId="0" borderId="4" xfId="0" applyNumberFormat="1" applyFont="1" applyBorder="1" applyAlignment="1">
      <alignment horizontal="right" vertical="center"/>
    </xf>
    <xf numFmtId="164" fontId="17" fillId="3" borderId="15" xfId="0" applyNumberFormat="1" applyFont="1" applyFill="1" applyBorder="1" applyAlignment="1">
      <alignment horizontal="right" vertical="center"/>
    </xf>
    <xf numFmtId="164" fontId="17" fillId="3" borderId="12" xfId="0" applyNumberFormat="1" applyFont="1" applyFill="1" applyBorder="1" applyAlignment="1">
      <alignment horizontal="right" vertical="center"/>
    </xf>
    <xf numFmtId="164" fontId="17" fillId="3" borderId="14" xfId="0" applyNumberFormat="1" applyFont="1" applyFill="1" applyBorder="1" applyAlignment="1">
      <alignment horizontal="right" vertical="center"/>
    </xf>
    <xf numFmtId="164" fontId="15" fillId="2" borderId="24" xfId="1" applyFont="1" applyFill="1" applyBorder="1" applyAlignment="1">
      <alignment horizontal="right" vertical="center"/>
    </xf>
    <xf numFmtId="164" fontId="15" fillId="2" borderId="2" xfId="1" applyFont="1" applyFill="1" applyBorder="1" applyAlignment="1">
      <alignment horizontal="right" vertical="center"/>
    </xf>
    <xf numFmtId="164" fontId="15" fillId="2" borderId="18" xfId="1" applyFont="1" applyFill="1" applyBorder="1" applyAlignment="1">
      <alignment horizontal="right" vertical="center"/>
    </xf>
    <xf numFmtId="164" fontId="15" fillId="2" borderId="19" xfId="1" applyFont="1" applyFill="1" applyBorder="1" applyAlignment="1">
      <alignment horizontal="right" vertical="center"/>
    </xf>
    <xf numFmtId="164" fontId="15" fillId="2" borderId="3" xfId="1" applyFont="1" applyFill="1" applyBorder="1" applyAlignment="1">
      <alignment horizontal="right" vertical="center"/>
    </xf>
    <xf numFmtId="49" fontId="12" fillId="0" borderId="2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 wrapText="1" indent="2"/>
    </xf>
    <xf numFmtId="49" fontId="12" fillId="3" borderId="23" xfId="0" applyNumberFormat="1" applyFont="1" applyFill="1" applyBorder="1" applyAlignment="1">
      <alignment horizontal="left" vertical="center" wrapText="1"/>
    </xf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827555</xdr:colOff>
      <xdr:row>0</xdr:row>
      <xdr:rowOff>0</xdr:rowOff>
    </xdr:from>
    <xdr:to>
      <xdr:col>6</xdr:col>
      <xdr:colOff>1115546</xdr:colOff>
      <xdr:row>7</xdr:row>
      <xdr:rowOff>164838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3496" y="0"/>
          <a:ext cx="5857315" cy="14983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171450</xdr:rowOff>
    </xdr:from>
    <xdr:to>
      <xdr:col>1</xdr:col>
      <xdr:colOff>2028825</xdr:colOff>
      <xdr:row>107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433887</xdr:colOff>
      <xdr:row>105</xdr:row>
      <xdr:rowOff>47625</xdr:rowOff>
    </xdr:from>
    <xdr:to>
      <xdr:col>9</xdr:col>
      <xdr:colOff>179290</xdr:colOff>
      <xdr:row>117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2137" y="30803850"/>
          <a:ext cx="5993803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dimension ref="B8:H113"/>
  <sheetViews>
    <sheetView showGridLines="0" tabSelected="1" topLeftCell="A4" zoomScaleNormal="100" zoomScaleSheetLayoutView="85" workbookViewId="0">
      <selection activeCell="B16" sqref="B16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bestFit="1" customWidth="1"/>
    <col min="4" max="7" width="20.140625" style="1" bestFit="1" customWidth="1"/>
    <col min="8" max="8" width="21.85546875" style="1" bestFit="1" customWidth="1"/>
    <col min="9" max="16384" width="11.42578125" style="1"/>
  </cols>
  <sheetData>
    <row r="8" spans="2:8" ht="15.75" thickBot="1" x14ac:dyDescent="0.3"/>
    <row r="9" spans="2:8" ht="37.5" x14ac:dyDescent="0.25">
      <c r="B9" s="13" t="s">
        <v>0</v>
      </c>
      <c r="C9" s="14" t="s">
        <v>86</v>
      </c>
      <c r="D9" s="15" t="s">
        <v>87</v>
      </c>
      <c r="E9" s="15" t="s">
        <v>1</v>
      </c>
      <c r="F9" s="16" t="s">
        <v>89</v>
      </c>
      <c r="G9" s="15" t="s">
        <v>90</v>
      </c>
      <c r="H9" s="17" t="s">
        <v>88</v>
      </c>
    </row>
    <row r="10" spans="2:8" ht="16.5" thickBot="1" x14ac:dyDescent="0.3">
      <c r="B10" s="64" t="s">
        <v>2</v>
      </c>
      <c r="C10" s="18">
        <f>SUM(C11+C16+C26+C35+C44+C52+C62+C67)</f>
        <v>78393676</v>
      </c>
      <c r="D10" s="19">
        <f>+D52</f>
        <v>8047534</v>
      </c>
      <c r="E10" s="20">
        <f>+E11+E16+E26+E35+E44+E52+E62+E67+E70</f>
        <v>4702429.8899999997</v>
      </c>
      <c r="F10" s="20">
        <f>+F11+F16+F26+F35+F44+F52+F62+F67+F70</f>
        <v>4656961.25</v>
      </c>
      <c r="G10" s="21">
        <f>+G11+G16+G26+G35+G44+G52+G62+G67+G70</f>
        <v>4915008.1300000008</v>
      </c>
      <c r="H10" s="22">
        <f>+H11+H16+H26+H35+H44+H52+H62+H67+H70</f>
        <v>14274399.27</v>
      </c>
    </row>
    <row r="11" spans="2:8" ht="30.75" thickBot="1" x14ac:dyDescent="0.3">
      <c r="B11" s="3" t="s">
        <v>3</v>
      </c>
      <c r="C11" s="23">
        <f>SUM(C12:C15)</f>
        <v>62710000</v>
      </c>
      <c r="D11" s="24"/>
      <c r="E11" s="20">
        <f>SUM(E12:E15)</f>
        <v>4547134.08</v>
      </c>
      <c r="F11" s="20">
        <f>SUM(F12:F15)</f>
        <v>4518311.58</v>
      </c>
      <c r="G11" s="21">
        <f>SUM(G12:G15)</f>
        <v>4575956.58</v>
      </c>
      <c r="H11" s="22">
        <f>SUM(H12:H15)</f>
        <v>13641402.24</v>
      </c>
    </row>
    <row r="12" spans="2:8" ht="15.75" x14ac:dyDescent="0.25">
      <c r="B12" s="2" t="s">
        <v>4</v>
      </c>
      <c r="C12" s="25">
        <v>52960000</v>
      </c>
      <c r="D12" s="24">
        <v>0</v>
      </c>
      <c r="E12" s="26">
        <v>3763351</v>
      </c>
      <c r="F12" s="26">
        <v>3738351</v>
      </c>
      <c r="G12" s="27">
        <v>3788351</v>
      </c>
      <c r="H12" s="28">
        <f>SUM(E12:G12)</f>
        <v>11290053</v>
      </c>
    </row>
    <row r="13" spans="2:8" ht="15.75" x14ac:dyDescent="0.25">
      <c r="B13" s="2" t="s">
        <v>5</v>
      </c>
      <c r="C13" s="29">
        <v>3450000</v>
      </c>
      <c r="D13" s="24">
        <v>0</v>
      </c>
      <c r="E13" s="26">
        <v>220000</v>
      </c>
      <c r="F13" s="26">
        <v>220000</v>
      </c>
      <c r="G13" s="27">
        <v>220000</v>
      </c>
      <c r="H13" s="28">
        <f t="shared" ref="H13:H15" si="0">SUM(E13:G13)</f>
        <v>660000</v>
      </c>
    </row>
    <row r="14" spans="2:8" ht="30" x14ac:dyDescent="0.25">
      <c r="B14" s="2" t="s">
        <v>6</v>
      </c>
      <c r="C14" s="30">
        <v>500000</v>
      </c>
      <c r="D14" s="24">
        <v>0</v>
      </c>
      <c r="E14" s="26">
        <v>0</v>
      </c>
      <c r="F14" s="26">
        <v>0</v>
      </c>
      <c r="G14" s="27">
        <v>0</v>
      </c>
      <c r="H14" s="28">
        <f t="shared" si="0"/>
        <v>0</v>
      </c>
    </row>
    <row r="15" spans="2:8" ht="30.75" thickBot="1" x14ac:dyDescent="0.3">
      <c r="B15" s="2" t="s">
        <v>7</v>
      </c>
      <c r="C15" s="31">
        <v>5800000</v>
      </c>
      <c r="D15" s="24">
        <v>0</v>
      </c>
      <c r="E15" s="26">
        <v>563783.07999999996</v>
      </c>
      <c r="F15" s="26">
        <v>559960.57999999996</v>
      </c>
      <c r="G15" s="27">
        <v>567605.57999999996</v>
      </c>
      <c r="H15" s="28">
        <f t="shared" si="0"/>
        <v>1691349.2399999998</v>
      </c>
    </row>
    <row r="16" spans="2:8" ht="30.75" thickBot="1" x14ac:dyDescent="0.3">
      <c r="B16" s="3" t="s">
        <v>8</v>
      </c>
      <c r="C16" s="23">
        <f>SUM(C17:C25)</f>
        <v>5809442</v>
      </c>
      <c r="D16" s="32">
        <v>0</v>
      </c>
      <c r="E16" s="20">
        <f>SUM(E17:E25)</f>
        <v>155295.81</v>
      </c>
      <c r="F16" s="20">
        <f>SUM(F17:F25)</f>
        <v>138649.66999999998</v>
      </c>
      <c r="G16" s="21">
        <f>SUM(G17:G25)</f>
        <v>291131.69</v>
      </c>
      <c r="H16" s="22">
        <f>SUM(H17:H25)</f>
        <v>585077.16999999993</v>
      </c>
    </row>
    <row r="17" spans="2:8" ht="15.75" x14ac:dyDescent="0.25">
      <c r="B17" s="2" t="s">
        <v>9</v>
      </c>
      <c r="C17" s="25">
        <v>1839000</v>
      </c>
      <c r="D17" s="24">
        <v>0</v>
      </c>
      <c r="E17" s="26">
        <v>155295.81</v>
      </c>
      <c r="F17" s="26">
        <v>123149.67</v>
      </c>
      <c r="G17" s="27">
        <v>140021.69</v>
      </c>
      <c r="H17" s="28">
        <f>SUM(E17:G17)</f>
        <v>418467.17</v>
      </c>
    </row>
    <row r="18" spans="2:8" ht="30" x14ac:dyDescent="0.25">
      <c r="B18" s="2" t="s">
        <v>10</v>
      </c>
      <c r="C18" s="29">
        <v>680442</v>
      </c>
      <c r="D18" s="24">
        <v>0</v>
      </c>
      <c r="E18" s="26">
        <v>0</v>
      </c>
      <c r="F18" s="26">
        <v>0</v>
      </c>
      <c r="G18" s="27">
        <v>0</v>
      </c>
      <c r="H18" s="28">
        <f t="shared" ref="H18:H24" si="1">SUM(E18:G18)</f>
        <v>0</v>
      </c>
    </row>
    <row r="19" spans="2:8" ht="15.75" x14ac:dyDescent="0.25">
      <c r="B19" s="2" t="s">
        <v>11</v>
      </c>
      <c r="C19" s="29">
        <v>600000</v>
      </c>
      <c r="D19" s="24">
        <v>0</v>
      </c>
      <c r="E19" s="26">
        <v>0</v>
      </c>
      <c r="F19" s="26">
        <v>15500</v>
      </c>
      <c r="G19" s="27">
        <v>89750</v>
      </c>
      <c r="H19" s="28">
        <f>SUM(E19:G19)</f>
        <v>105250</v>
      </c>
    </row>
    <row r="20" spans="2:8" ht="30" x14ac:dyDescent="0.25">
      <c r="B20" s="2" t="s">
        <v>12</v>
      </c>
      <c r="C20" s="33">
        <v>130000</v>
      </c>
      <c r="D20" s="24">
        <v>0</v>
      </c>
      <c r="E20" s="26">
        <v>0</v>
      </c>
      <c r="F20" s="26">
        <v>0</v>
      </c>
      <c r="G20" s="27">
        <v>0</v>
      </c>
      <c r="H20" s="28">
        <f t="shared" si="1"/>
        <v>0</v>
      </c>
    </row>
    <row r="21" spans="2:8" ht="15.75" x14ac:dyDescent="0.25">
      <c r="B21" s="2" t="s">
        <v>13</v>
      </c>
      <c r="C21" s="30">
        <v>10000</v>
      </c>
      <c r="D21" s="24">
        <v>0</v>
      </c>
      <c r="E21" s="26">
        <v>0</v>
      </c>
      <c r="F21" s="26">
        <v>0</v>
      </c>
      <c r="G21" s="27">
        <v>0</v>
      </c>
      <c r="H21" s="28">
        <f t="shared" si="1"/>
        <v>0</v>
      </c>
    </row>
    <row r="22" spans="2:8" ht="15.75" x14ac:dyDescent="0.25">
      <c r="B22" s="2" t="s">
        <v>14</v>
      </c>
      <c r="C22" s="33">
        <v>300000</v>
      </c>
      <c r="D22" s="24">
        <v>0</v>
      </c>
      <c r="E22" s="26">
        <v>0</v>
      </c>
      <c r="F22" s="26">
        <v>0</v>
      </c>
      <c r="G22" s="27">
        <v>0</v>
      </c>
      <c r="H22" s="28">
        <f t="shared" si="1"/>
        <v>0</v>
      </c>
    </row>
    <row r="23" spans="2:8" ht="60" x14ac:dyDescent="0.25">
      <c r="B23" s="2" t="s">
        <v>15</v>
      </c>
      <c r="C23" s="29">
        <v>480000</v>
      </c>
      <c r="D23" s="24">
        <v>0</v>
      </c>
      <c r="E23" s="26">
        <v>0</v>
      </c>
      <c r="F23" s="26">
        <v>0</v>
      </c>
      <c r="G23" s="27">
        <v>0</v>
      </c>
      <c r="H23" s="28">
        <f t="shared" si="1"/>
        <v>0</v>
      </c>
    </row>
    <row r="24" spans="2:8" ht="45" x14ac:dyDescent="0.25">
      <c r="B24" s="2" t="s">
        <v>16</v>
      </c>
      <c r="C24" s="29">
        <v>1420000</v>
      </c>
      <c r="D24" s="24">
        <v>0</v>
      </c>
      <c r="E24" s="26">
        <v>0</v>
      </c>
      <c r="F24" s="26">
        <v>0</v>
      </c>
      <c r="G24" s="27">
        <v>0</v>
      </c>
      <c r="H24" s="28">
        <f t="shared" si="1"/>
        <v>0</v>
      </c>
    </row>
    <row r="25" spans="2:8" ht="30.75" thickBot="1" x14ac:dyDescent="0.3">
      <c r="B25" s="2" t="s">
        <v>17</v>
      </c>
      <c r="C25" s="31">
        <v>350000</v>
      </c>
      <c r="D25" s="24">
        <v>0</v>
      </c>
      <c r="E25" s="26">
        <v>0</v>
      </c>
      <c r="F25" s="26">
        <v>0</v>
      </c>
      <c r="G25" s="27">
        <v>61360</v>
      </c>
      <c r="H25" s="28">
        <f>SUM(E25:G25)</f>
        <v>61360</v>
      </c>
    </row>
    <row r="26" spans="2:8" ht="30.75" thickBot="1" x14ac:dyDescent="0.3">
      <c r="B26" s="3" t="s">
        <v>18</v>
      </c>
      <c r="C26" s="23">
        <f>SUM(C27:C34)</f>
        <v>6730000</v>
      </c>
      <c r="D26" s="32">
        <v>0</v>
      </c>
      <c r="E26" s="34">
        <f>SUM(E27:E34)</f>
        <v>0</v>
      </c>
      <c r="F26" s="34">
        <f>SUM(F27:F34)</f>
        <v>0</v>
      </c>
      <c r="G26" s="35">
        <f>SUM(G27:G34)</f>
        <v>47919.86</v>
      </c>
      <c r="H26" s="36">
        <f>SUM(H27:H34)</f>
        <v>47919.86</v>
      </c>
    </row>
    <row r="27" spans="2:8" ht="30" x14ac:dyDescent="0.25">
      <c r="B27" s="2" t="s">
        <v>19</v>
      </c>
      <c r="C27" s="25">
        <v>200000</v>
      </c>
      <c r="D27" s="24">
        <v>0</v>
      </c>
      <c r="E27" s="26">
        <v>0</v>
      </c>
      <c r="F27" s="26">
        <v>0</v>
      </c>
      <c r="G27" s="27">
        <v>0</v>
      </c>
      <c r="H27" s="28">
        <f>SUM(E27)</f>
        <v>0</v>
      </c>
    </row>
    <row r="28" spans="2:8" ht="15.75" x14ac:dyDescent="0.25">
      <c r="B28" s="2" t="s">
        <v>20</v>
      </c>
      <c r="C28" s="29">
        <v>350000</v>
      </c>
      <c r="D28" s="24">
        <v>0</v>
      </c>
      <c r="E28" s="26">
        <v>0</v>
      </c>
      <c r="F28" s="26">
        <v>0</v>
      </c>
      <c r="G28" s="27">
        <v>0</v>
      </c>
      <c r="H28" s="28">
        <f t="shared" ref="H28:H33" si="2">SUM(E28)</f>
        <v>0</v>
      </c>
    </row>
    <row r="29" spans="2:8" ht="30" x14ac:dyDescent="0.25">
      <c r="B29" s="2" t="s">
        <v>76</v>
      </c>
      <c r="C29" s="29">
        <v>250000</v>
      </c>
      <c r="D29" s="24">
        <v>0</v>
      </c>
      <c r="E29" s="26">
        <v>0</v>
      </c>
      <c r="F29" s="26">
        <v>0</v>
      </c>
      <c r="G29" s="27">
        <v>33647.699999999997</v>
      </c>
      <c r="H29" s="28">
        <f>SUM(E29:G29)</f>
        <v>33647.699999999997</v>
      </c>
    </row>
    <row r="30" spans="2:8" ht="30" x14ac:dyDescent="0.25">
      <c r="B30" s="2" t="s">
        <v>21</v>
      </c>
      <c r="C30" s="30">
        <v>60000</v>
      </c>
      <c r="D30" s="24">
        <v>0</v>
      </c>
      <c r="E30" s="26">
        <v>0</v>
      </c>
      <c r="F30" s="26">
        <v>0</v>
      </c>
      <c r="G30" s="27">
        <v>0</v>
      </c>
      <c r="H30" s="28">
        <f t="shared" si="2"/>
        <v>0</v>
      </c>
    </row>
    <row r="31" spans="2:8" ht="30" x14ac:dyDescent="0.25">
      <c r="B31" s="2" t="s">
        <v>77</v>
      </c>
      <c r="C31" s="30">
        <v>250000</v>
      </c>
      <c r="D31" s="24">
        <v>0</v>
      </c>
      <c r="E31" s="26">
        <v>0</v>
      </c>
      <c r="F31" s="26">
        <v>0</v>
      </c>
      <c r="G31" s="27">
        <v>0</v>
      </c>
      <c r="H31" s="28">
        <f t="shared" si="2"/>
        <v>0</v>
      </c>
    </row>
    <row r="32" spans="2:8" ht="45" x14ac:dyDescent="0.25">
      <c r="B32" s="2" t="s">
        <v>22</v>
      </c>
      <c r="C32" s="29">
        <v>150000</v>
      </c>
      <c r="D32" s="24">
        <v>0</v>
      </c>
      <c r="E32" s="26">
        <v>0</v>
      </c>
      <c r="F32" s="26">
        <v>0</v>
      </c>
      <c r="G32" s="26">
        <v>0</v>
      </c>
      <c r="H32" s="28">
        <f t="shared" si="2"/>
        <v>0</v>
      </c>
    </row>
    <row r="33" spans="2:8" ht="45" x14ac:dyDescent="0.25">
      <c r="B33" s="2" t="s">
        <v>23</v>
      </c>
      <c r="C33" s="29">
        <v>3670000</v>
      </c>
      <c r="D33" s="24">
        <v>0</v>
      </c>
      <c r="E33" s="26">
        <v>0</v>
      </c>
      <c r="F33" s="26">
        <v>0</v>
      </c>
      <c r="G33" s="26">
        <v>0</v>
      </c>
      <c r="H33" s="28">
        <f t="shared" si="2"/>
        <v>0</v>
      </c>
    </row>
    <row r="34" spans="2:8" ht="30.75" thickBot="1" x14ac:dyDescent="0.3">
      <c r="B34" s="2" t="s">
        <v>24</v>
      </c>
      <c r="C34" s="31">
        <v>1800000</v>
      </c>
      <c r="D34" s="24">
        <v>0</v>
      </c>
      <c r="E34" s="26"/>
      <c r="F34" s="26"/>
      <c r="G34" s="26">
        <v>14272.16</v>
      </c>
      <c r="H34" s="28">
        <f>SUM(E34:G34)</f>
        <v>14272.16</v>
      </c>
    </row>
    <row r="35" spans="2:8" ht="30.75" thickBot="1" x14ac:dyDescent="0.3">
      <c r="B35" s="3" t="s">
        <v>25</v>
      </c>
      <c r="C35" s="37">
        <f>SUM(C36:C43)</f>
        <v>724234</v>
      </c>
      <c r="D35" s="38">
        <v>0</v>
      </c>
      <c r="E35" s="39">
        <f>SUM(E36:E43)</f>
        <v>0</v>
      </c>
      <c r="F35" s="39">
        <f>SUM(F36:F43)</f>
        <v>0</v>
      </c>
      <c r="G35" s="39">
        <f>SUM(G36:G43)</f>
        <v>0</v>
      </c>
      <c r="H35" s="40">
        <f t="shared" ref="H35" si="3">SUM(H36:H43)</f>
        <v>0</v>
      </c>
    </row>
    <row r="36" spans="2:8" ht="45" x14ac:dyDescent="0.25">
      <c r="B36" s="2" t="s">
        <v>26</v>
      </c>
      <c r="C36" s="41">
        <v>724234</v>
      </c>
      <c r="D36" s="24">
        <v>0</v>
      </c>
      <c r="E36" s="26">
        <f t="shared" ref="E36:G41" si="4">-E37</f>
        <v>0</v>
      </c>
      <c r="F36" s="26">
        <f t="shared" si="4"/>
        <v>0</v>
      </c>
      <c r="G36" s="26">
        <f t="shared" si="4"/>
        <v>0</v>
      </c>
      <c r="H36" s="28">
        <f>SUM(E36)</f>
        <v>0</v>
      </c>
    </row>
    <row r="37" spans="2:8" ht="45" x14ac:dyDescent="0.25">
      <c r="B37" s="2" t="s">
        <v>27</v>
      </c>
      <c r="C37" s="42">
        <v>0</v>
      </c>
      <c r="D37" s="24"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  <c r="H37" s="28">
        <f t="shared" ref="H37:H43" si="5">SUM(E37)</f>
        <v>0</v>
      </c>
    </row>
    <row r="38" spans="2:8" ht="45" x14ac:dyDescent="0.25">
      <c r="B38" s="2" t="s">
        <v>28</v>
      </c>
      <c r="C38" s="42">
        <v>0</v>
      </c>
      <c r="D38" s="24"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8">
        <f t="shared" si="5"/>
        <v>0</v>
      </c>
    </row>
    <row r="39" spans="2:8" ht="45" x14ac:dyDescent="0.25">
      <c r="B39" s="2" t="s">
        <v>29</v>
      </c>
      <c r="C39" s="42">
        <v>0</v>
      </c>
      <c r="D39" s="24">
        <v>0</v>
      </c>
      <c r="E39" s="26">
        <f t="shared" si="4"/>
        <v>0</v>
      </c>
      <c r="F39" s="26">
        <f t="shared" si="4"/>
        <v>0</v>
      </c>
      <c r="G39" s="26">
        <f t="shared" si="4"/>
        <v>0</v>
      </c>
      <c r="H39" s="28">
        <f t="shared" si="5"/>
        <v>0</v>
      </c>
    </row>
    <row r="40" spans="2:8" ht="45" x14ac:dyDescent="0.25">
      <c r="B40" s="2" t="s">
        <v>30</v>
      </c>
      <c r="C40" s="42">
        <v>0</v>
      </c>
      <c r="D40" s="24"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8">
        <f t="shared" si="5"/>
        <v>0</v>
      </c>
    </row>
    <row r="41" spans="2:8" ht="15.75" x14ac:dyDescent="0.25">
      <c r="B41" s="2" t="s">
        <v>31</v>
      </c>
      <c r="C41" s="42">
        <v>0</v>
      </c>
      <c r="D41" s="24">
        <v>0</v>
      </c>
      <c r="E41" s="26">
        <f t="shared" si="4"/>
        <v>0</v>
      </c>
      <c r="F41" s="26">
        <f t="shared" si="4"/>
        <v>0</v>
      </c>
      <c r="G41" s="26">
        <f t="shared" si="4"/>
        <v>0</v>
      </c>
      <c r="H41" s="28">
        <f t="shared" si="5"/>
        <v>0</v>
      </c>
    </row>
    <row r="42" spans="2:8" ht="45" x14ac:dyDescent="0.25">
      <c r="B42" s="2" t="s">
        <v>32</v>
      </c>
      <c r="C42" s="42">
        <v>0</v>
      </c>
      <c r="D42" s="24">
        <v>0</v>
      </c>
      <c r="E42" s="26">
        <v>0</v>
      </c>
      <c r="F42" s="26">
        <v>0</v>
      </c>
      <c r="G42" s="26">
        <v>0</v>
      </c>
      <c r="H42" s="28">
        <f t="shared" si="5"/>
        <v>0</v>
      </c>
    </row>
    <row r="43" spans="2:8" ht="45" x14ac:dyDescent="0.25">
      <c r="B43" s="2" t="s">
        <v>33</v>
      </c>
      <c r="C43" s="42">
        <v>0</v>
      </c>
      <c r="D43" s="24">
        <v>0</v>
      </c>
      <c r="E43" s="26">
        <v>0</v>
      </c>
      <c r="F43" s="26">
        <v>0</v>
      </c>
      <c r="G43" s="26">
        <v>0</v>
      </c>
      <c r="H43" s="28">
        <f t="shared" si="5"/>
        <v>0</v>
      </c>
    </row>
    <row r="44" spans="2:8" ht="30" x14ac:dyDescent="0.25">
      <c r="B44" s="3" t="s">
        <v>34</v>
      </c>
      <c r="C44" s="43">
        <f>SUM(C45:C51)</f>
        <v>0</v>
      </c>
      <c r="D44" s="38">
        <v>0</v>
      </c>
      <c r="E44" s="39">
        <f>E45+E46+E47-E48+E49+E50+E51</f>
        <v>0</v>
      </c>
      <c r="F44" s="39">
        <f>F45+F46+F47-F48+F49+F50+F51</f>
        <v>0</v>
      </c>
      <c r="G44" s="39">
        <f>G45+G46+G47-G48+G49+G50+G51</f>
        <v>0</v>
      </c>
      <c r="H44" s="40">
        <f>H45+H46+H47-H48+H49+H50+H51</f>
        <v>0</v>
      </c>
    </row>
    <row r="45" spans="2:8" ht="30" x14ac:dyDescent="0.25">
      <c r="B45" s="2" t="s">
        <v>35</v>
      </c>
      <c r="C45" s="30">
        <v>0</v>
      </c>
      <c r="D45" s="24">
        <v>0</v>
      </c>
      <c r="E45" s="26">
        <v>0</v>
      </c>
      <c r="F45" s="26">
        <v>0</v>
      </c>
      <c r="G45" s="26">
        <v>0</v>
      </c>
      <c r="H45" s="28">
        <v>0</v>
      </c>
    </row>
    <row r="46" spans="2:8" ht="45" x14ac:dyDescent="0.25">
      <c r="B46" s="65" t="s">
        <v>36</v>
      </c>
      <c r="C46" s="30">
        <v>0</v>
      </c>
      <c r="D46" s="24">
        <v>0</v>
      </c>
      <c r="E46" s="26">
        <v>0</v>
      </c>
      <c r="F46" s="26">
        <v>0</v>
      </c>
      <c r="G46" s="26">
        <v>0</v>
      </c>
      <c r="H46" s="28">
        <v>0</v>
      </c>
    </row>
    <row r="47" spans="2:8" ht="45" x14ac:dyDescent="0.25">
      <c r="B47" s="2" t="s">
        <v>37</v>
      </c>
      <c r="C47" s="44">
        <v>0</v>
      </c>
      <c r="D47" s="24">
        <v>0</v>
      </c>
      <c r="E47" s="26">
        <v>0</v>
      </c>
      <c r="F47" s="26"/>
      <c r="G47" s="26"/>
      <c r="H47" s="28">
        <v>0</v>
      </c>
    </row>
    <row r="48" spans="2:8" ht="45" x14ac:dyDescent="0.25">
      <c r="B48" s="2" t="s">
        <v>38</v>
      </c>
      <c r="C48" s="30">
        <v>0</v>
      </c>
      <c r="D48" s="24">
        <v>0</v>
      </c>
      <c r="E48" s="26">
        <v>0</v>
      </c>
      <c r="F48" s="26">
        <v>0</v>
      </c>
      <c r="G48" s="26">
        <v>0</v>
      </c>
      <c r="H48" s="28">
        <v>0</v>
      </c>
    </row>
    <row r="49" spans="2:8" ht="45" x14ac:dyDescent="0.25">
      <c r="B49" s="2" t="s">
        <v>39</v>
      </c>
      <c r="C49" s="45">
        <v>0</v>
      </c>
      <c r="D49" s="24">
        <v>0</v>
      </c>
      <c r="E49" s="26">
        <v>0</v>
      </c>
      <c r="F49" s="26">
        <v>0</v>
      </c>
      <c r="G49" s="26">
        <v>0</v>
      </c>
      <c r="H49" s="28">
        <v>0</v>
      </c>
    </row>
    <row r="50" spans="2:8" ht="30" x14ac:dyDescent="0.25">
      <c r="B50" s="2" t="s">
        <v>40</v>
      </c>
      <c r="C50" s="45">
        <v>0</v>
      </c>
      <c r="D50" s="24">
        <v>0</v>
      </c>
      <c r="E50" s="26">
        <v>0</v>
      </c>
      <c r="F50" s="26">
        <v>0</v>
      </c>
      <c r="G50" s="26">
        <v>0</v>
      </c>
      <c r="H50" s="28">
        <v>0</v>
      </c>
    </row>
    <row r="51" spans="2:8" ht="45" x14ac:dyDescent="0.25">
      <c r="B51" s="2" t="s">
        <v>41</v>
      </c>
      <c r="C51" s="45">
        <v>0</v>
      </c>
      <c r="D51" s="24">
        <v>0</v>
      </c>
      <c r="E51" s="26">
        <v>0</v>
      </c>
      <c r="F51" s="26">
        <v>0</v>
      </c>
      <c r="G51" s="26">
        <v>0</v>
      </c>
      <c r="H51" s="28">
        <v>0</v>
      </c>
    </row>
    <row r="52" spans="2:8" ht="30" x14ac:dyDescent="0.25">
      <c r="B52" s="3" t="s">
        <v>42</v>
      </c>
      <c r="C52" s="20">
        <f>SUM(C53:C61)</f>
        <v>2420000</v>
      </c>
      <c r="D52" s="19">
        <f>+D53+D54+D56</f>
        <v>8047534</v>
      </c>
      <c r="E52" s="39">
        <f>SUM(E53:E61)</f>
        <v>0</v>
      </c>
      <c r="F52" s="39">
        <f>SUM(F53:F61)</f>
        <v>0</v>
      </c>
      <c r="G52" s="39">
        <f>SUM(G53:G61)</f>
        <v>0</v>
      </c>
      <c r="H52" s="40">
        <f>SUM(H53:H61)</f>
        <v>0</v>
      </c>
    </row>
    <row r="53" spans="2:8" ht="15.75" x14ac:dyDescent="0.25">
      <c r="B53" s="2" t="s">
        <v>43</v>
      </c>
      <c r="C53" s="29">
        <v>550000</v>
      </c>
      <c r="D53" s="24">
        <v>0</v>
      </c>
      <c r="E53" s="26">
        <v>0</v>
      </c>
      <c r="F53" s="26">
        <v>0</v>
      </c>
      <c r="G53" s="26">
        <v>0</v>
      </c>
      <c r="H53" s="28">
        <f>SUM(E53)</f>
        <v>0</v>
      </c>
    </row>
    <row r="54" spans="2:8" ht="45" x14ac:dyDescent="0.25">
      <c r="B54" s="2" t="s">
        <v>78</v>
      </c>
      <c r="C54" s="29">
        <v>150000</v>
      </c>
      <c r="D54" s="24">
        <v>0</v>
      </c>
      <c r="E54" s="26">
        <v>0</v>
      </c>
      <c r="F54" s="26">
        <v>0</v>
      </c>
      <c r="G54" s="26">
        <v>0</v>
      </c>
      <c r="H54" s="28">
        <f t="shared" ref="H54:H61" si="6">SUM(E54)</f>
        <v>0</v>
      </c>
    </row>
    <row r="55" spans="2:8" ht="45" x14ac:dyDescent="0.25">
      <c r="B55" s="2" t="s">
        <v>44</v>
      </c>
      <c r="C55" s="30"/>
      <c r="D55" s="24">
        <v>0</v>
      </c>
      <c r="E55" s="26">
        <v>0</v>
      </c>
      <c r="F55" s="26">
        <v>0</v>
      </c>
      <c r="G55" s="26">
        <v>0</v>
      </c>
      <c r="H55" s="28">
        <f t="shared" si="6"/>
        <v>0</v>
      </c>
    </row>
    <row r="56" spans="2:8" ht="45" x14ac:dyDescent="0.25">
      <c r="B56" s="2" t="s">
        <v>45</v>
      </c>
      <c r="C56" s="30">
        <v>1000000</v>
      </c>
      <c r="D56" s="24">
        <v>8047534</v>
      </c>
      <c r="E56" s="26">
        <v>0</v>
      </c>
      <c r="F56" s="26">
        <v>0</v>
      </c>
      <c r="G56" s="26">
        <v>0</v>
      </c>
      <c r="H56" s="28">
        <f t="shared" si="6"/>
        <v>0</v>
      </c>
    </row>
    <row r="57" spans="2:8" ht="30" x14ac:dyDescent="0.25">
      <c r="B57" s="2" t="s">
        <v>46</v>
      </c>
      <c r="C57" s="29">
        <v>220000</v>
      </c>
      <c r="D57" s="24">
        <v>0</v>
      </c>
      <c r="E57" s="26">
        <v>0</v>
      </c>
      <c r="F57" s="26">
        <v>0</v>
      </c>
      <c r="G57" s="26">
        <v>0</v>
      </c>
      <c r="H57" s="28">
        <f t="shared" si="6"/>
        <v>0</v>
      </c>
    </row>
    <row r="58" spans="2:8" ht="30" x14ac:dyDescent="0.25">
      <c r="B58" s="2" t="s">
        <v>47</v>
      </c>
      <c r="C58" s="30">
        <v>100000</v>
      </c>
      <c r="D58" s="24">
        <v>0</v>
      </c>
      <c r="E58" s="26">
        <v>0</v>
      </c>
      <c r="F58" s="26">
        <v>0</v>
      </c>
      <c r="G58" s="26">
        <v>0</v>
      </c>
      <c r="H58" s="28">
        <f t="shared" si="6"/>
        <v>0</v>
      </c>
    </row>
    <row r="59" spans="2:8" ht="30" x14ac:dyDescent="0.25">
      <c r="B59" s="2" t="s">
        <v>48</v>
      </c>
      <c r="C59" s="30">
        <v>0</v>
      </c>
      <c r="D59" s="24">
        <v>0</v>
      </c>
      <c r="E59" s="26">
        <v>0</v>
      </c>
      <c r="F59" s="26">
        <v>0</v>
      </c>
      <c r="G59" s="26">
        <v>0</v>
      </c>
      <c r="H59" s="28">
        <f t="shared" si="6"/>
        <v>0</v>
      </c>
    </row>
    <row r="60" spans="2:8" ht="15.75" x14ac:dyDescent="0.25">
      <c r="B60" s="2" t="s">
        <v>49</v>
      </c>
      <c r="C60" s="30">
        <v>400000</v>
      </c>
      <c r="D60" s="24">
        <v>0</v>
      </c>
      <c r="E60" s="26">
        <v>0</v>
      </c>
      <c r="F60" s="26">
        <v>0</v>
      </c>
      <c r="G60" s="26">
        <v>0</v>
      </c>
      <c r="H60" s="28">
        <f t="shared" si="6"/>
        <v>0</v>
      </c>
    </row>
    <row r="61" spans="2:8" ht="45.75" thickBot="1" x14ac:dyDescent="0.3">
      <c r="B61" s="2" t="s">
        <v>50</v>
      </c>
      <c r="C61" s="31">
        <v>0</v>
      </c>
      <c r="D61" s="24">
        <v>0</v>
      </c>
      <c r="E61" s="26">
        <v>0</v>
      </c>
      <c r="F61" s="26">
        <v>0</v>
      </c>
      <c r="G61" s="26">
        <v>0</v>
      </c>
      <c r="H61" s="28">
        <f t="shared" si="6"/>
        <v>0</v>
      </c>
    </row>
    <row r="62" spans="2:8" ht="16.5" thickBot="1" x14ac:dyDescent="0.3">
      <c r="B62" s="3" t="s">
        <v>51</v>
      </c>
      <c r="C62" s="46">
        <v>0</v>
      </c>
      <c r="D62" s="38">
        <v>0</v>
      </c>
      <c r="E62" s="47">
        <f>SUM(E63:E66)</f>
        <v>0</v>
      </c>
      <c r="F62" s="47">
        <f>SUM(F63:F66)</f>
        <v>0</v>
      </c>
      <c r="G62" s="47">
        <f>SUM(G63:G66)</f>
        <v>0</v>
      </c>
      <c r="H62" s="28"/>
    </row>
    <row r="63" spans="2:8" ht="15.75" x14ac:dyDescent="0.25">
      <c r="B63" s="2" t="s">
        <v>52</v>
      </c>
      <c r="C63" s="45">
        <v>0</v>
      </c>
      <c r="D63" s="24">
        <v>0</v>
      </c>
      <c r="E63" s="26">
        <v>0</v>
      </c>
      <c r="F63" s="26">
        <v>0</v>
      </c>
      <c r="G63" s="26">
        <v>0</v>
      </c>
      <c r="H63" s="28"/>
    </row>
    <row r="64" spans="2:8" ht="15.75" x14ac:dyDescent="0.25">
      <c r="B64" s="2" t="s">
        <v>53</v>
      </c>
      <c r="C64" s="30">
        <v>0</v>
      </c>
      <c r="D64" s="24">
        <v>0</v>
      </c>
      <c r="E64" s="26">
        <v>0</v>
      </c>
      <c r="F64" s="26">
        <v>0</v>
      </c>
      <c r="G64" s="26">
        <v>0</v>
      </c>
      <c r="H64" s="28"/>
    </row>
    <row r="65" spans="2:8" ht="30" x14ac:dyDescent="0.25">
      <c r="B65" s="2" t="s">
        <v>54</v>
      </c>
      <c r="C65" s="30">
        <v>0</v>
      </c>
      <c r="D65" s="24">
        <v>0</v>
      </c>
      <c r="E65" s="26">
        <v>0</v>
      </c>
      <c r="F65" s="26">
        <v>0</v>
      </c>
      <c r="G65" s="26">
        <v>0</v>
      </c>
      <c r="H65" s="28"/>
    </row>
    <row r="66" spans="2:8" ht="60.75" thickBot="1" x14ac:dyDescent="0.3">
      <c r="B66" s="2" t="s">
        <v>55</v>
      </c>
      <c r="C66" s="31">
        <v>0</v>
      </c>
      <c r="D66" s="24">
        <v>0</v>
      </c>
      <c r="E66" s="26">
        <v>0</v>
      </c>
      <c r="F66" s="26">
        <v>0</v>
      </c>
      <c r="G66" s="26">
        <v>0</v>
      </c>
      <c r="H66" s="28"/>
    </row>
    <row r="67" spans="2:8" ht="45.75" thickBot="1" x14ac:dyDescent="0.3">
      <c r="B67" s="3" t="s">
        <v>56</v>
      </c>
      <c r="C67" s="46">
        <v>0</v>
      </c>
      <c r="D67" s="38">
        <v>0</v>
      </c>
      <c r="E67" s="39">
        <f>SUM(E68:E74)</f>
        <v>0</v>
      </c>
      <c r="F67" s="39">
        <f>SUM(F68:F74)</f>
        <v>0</v>
      </c>
      <c r="G67" s="39">
        <f>SUM(G68:G74)</f>
        <v>0</v>
      </c>
      <c r="H67" s="28"/>
    </row>
    <row r="68" spans="2:8" ht="30" x14ac:dyDescent="0.25">
      <c r="B68" s="2" t="s">
        <v>57</v>
      </c>
      <c r="C68" s="45">
        <v>0</v>
      </c>
      <c r="D68" s="24">
        <v>0</v>
      </c>
      <c r="E68" s="26">
        <v>0</v>
      </c>
      <c r="F68" s="26">
        <v>0</v>
      </c>
      <c r="G68" s="26">
        <v>0</v>
      </c>
      <c r="H68" s="28"/>
    </row>
    <row r="69" spans="2:8" ht="45" x14ac:dyDescent="0.25">
      <c r="B69" s="2" t="s">
        <v>58</v>
      </c>
      <c r="C69" s="30">
        <v>0</v>
      </c>
      <c r="D69" s="24">
        <v>0</v>
      </c>
      <c r="E69" s="26">
        <v>0</v>
      </c>
      <c r="F69" s="26">
        <v>0</v>
      </c>
      <c r="G69" s="26">
        <v>0</v>
      </c>
      <c r="H69" s="28"/>
    </row>
    <row r="70" spans="2:8" ht="15.75" x14ac:dyDescent="0.25">
      <c r="B70" s="3" t="s">
        <v>59</v>
      </c>
      <c r="C70" s="30">
        <v>0</v>
      </c>
      <c r="D70" s="24">
        <v>0</v>
      </c>
      <c r="E70" s="26">
        <f>E71+E72+E73-E74</f>
        <v>0</v>
      </c>
      <c r="F70" s="26">
        <f>F71+F72+F73-F74</f>
        <v>0</v>
      </c>
      <c r="G70" s="26">
        <f>G71+G72+G73-G74</f>
        <v>0</v>
      </c>
      <c r="H70" s="28"/>
    </row>
    <row r="71" spans="2:8" ht="30" x14ac:dyDescent="0.25">
      <c r="B71" s="2" t="s">
        <v>60</v>
      </c>
      <c r="C71" s="30">
        <v>0</v>
      </c>
      <c r="D71" s="24">
        <v>0</v>
      </c>
      <c r="E71" s="26">
        <v>0</v>
      </c>
      <c r="F71" s="26">
        <v>0</v>
      </c>
      <c r="G71" s="26">
        <v>0</v>
      </c>
      <c r="H71" s="28"/>
    </row>
    <row r="72" spans="2:8" ht="30" x14ac:dyDescent="0.25">
      <c r="B72" s="2" t="s">
        <v>61</v>
      </c>
      <c r="C72" s="30">
        <v>0</v>
      </c>
      <c r="D72" s="24">
        <v>0</v>
      </c>
      <c r="E72" s="26">
        <v>0</v>
      </c>
      <c r="F72" s="26">
        <v>0</v>
      </c>
      <c r="G72" s="26">
        <v>0</v>
      </c>
      <c r="H72" s="28"/>
    </row>
    <row r="73" spans="2:8" ht="30" x14ac:dyDescent="0.25">
      <c r="B73" s="2" t="s">
        <v>62</v>
      </c>
      <c r="C73" s="30"/>
      <c r="D73" s="24">
        <v>0</v>
      </c>
      <c r="E73" s="26">
        <v>0</v>
      </c>
      <c r="F73" s="26">
        <v>0</v>
      </c>
      <c r="G73" s="26">
        <v>0</v>
      </c>
      <c r="H73" s="28"/>
    </row>
    <row r="74" spans="2:8" ht="45.75" thickBot="1" x14ac:dyDescent="0.3">
      <c r="B74" s="2" t="s">
        <v>63</v>
      </c>
      <c r="C74" s="31">
        <v>0</v>
      </c>
      <c r="D74" s="24">
        <v>0</v>
      </c>
      <c r="E74" s="26">
        <v>0</v>
      </c>
      <c r="F74" s="26">
        <v>0</v>
      </c>
      <c r="G74" s="26">
        <v>0</v>
      </c>
      <c r="H74" s="28">
        <v>0</v>
      </c>
    </row>
    <row r="75" spans="2:8" ht="16.5" thickBot="1" x14ac:dyDescent="0.3">
      <c r="B75" s="66" t="s">
        <v>64</v>
      </c>
      <c r="C75" s="48">
        <f>C11+C16+C26+C35+C44+C52+C62+C67+C70</f>
        <v>78393676</v>
      </c>
      <c r="D75" s="49">
        <f>SUM(D67+D62+D52+D44+D35+D26+D16)</f>
        <v>8047534</v>
      </c>
      <c r="E75" s="50">
        <f>E11+E16+E26+E35+E44+E52+E62+E67+E70</f>
        <v>4702429.8899999997</v>
      </c>
      <c r="F75" s="50">
        <f>F11+F16+F26+F35+F44+F52+F62+F67+F70</f>
        <v>4656961.25</v>
      </c>
      <c r="G75" s="50">
        <f>G11+G16+G26+G35+G44+G52+G62+G67+G70</f>
        <v>4915008.1300000008</v>
      </c>
      <c r="H75" s="50">
        <f>H11+H16+H26+H35+H44+H52+H62+H67+H70</f>
        <v>14274399.27</v>
      </c>
    </row>
    <row r="76" spans="2:8" ht="15.75" x14ac:dyDescent="0.25">
      <c r="B76" s="4" t="s">
        <v>65</v>
      </c>
      <c r="C76" s="51">
        <f t="shared" ref="C76:H76" si="7">C77+C80+C83</f>
        <v>0</v>
      </c>
      <c r="D76" s="52"/>
      <c r="E76" s="53">
        <f t="shared" si="7"/>
        <v>0</v>
      </c>
      <c r="F76" s="53">
        <f t="shared" si="7"/>
        <v>0</v>
      </c>
      <c r="G76" s="53">
        <f t="shared" si="7"/>
        <v>0</v>
      </c>
      <c r="H76" s="54">
        <f t="shared" si="7"/>
        <v>0</v>
      </c>
    </row>
    <row r="77" spans="2:8" ht="30" x14ac:dyDescent="0.25">
      <c r="B77" s="3" t="s">
        <v>66</v>
      </c>
      <c r="C77" s="30">
        <f t="shared" ref="C77:H77" si="8">C78+C79</f>
        <v>0</v>
      </c>
      <c r="D77" s="24"/>
      <c r="E77" s="44">
        <f t="shared" si="8"/>
        <v>0</v>
      </c>
      <c r="F77" s="44">
        <f t="shared" si="8"/>
        <v>0</v>
      </c>
      <c r="G77" s="44">
        <f t="shared" si="8"/>
        <v>0</v>
      </c>
      <c r="H77" s="55">
        <f t="shared" si="8"/>
        <v>0</v>
      </c>
    </row>
    <row r="78" spans="2:8" ht="45" x14ac:dyDescent="0.25">
      <c r="B78" s="5" t="s">
        <v>67</v>
      </c>
      <c r="C78" s="29">
        <v>0</v>
      </c>
      <c r="D78" s="27"/>
      <c r="E78" s="26">
        <v>0</v>
      </c>
      <c r="F78" s="26">
        <v>0</v>
      </c>
      <c r="G78" s="26">
        <v>0</v>
      </c>
      <c r="H78" s="28">
        <v>0</v>
      </c>
    </row>
    <row r="79" spans="2:8" ht="45" x14ac:dyDescent="0.25">
      <c r="B79" s="5" t="s">
        <v>68</v>
      </c>
      <c r="C79" s="29">
        <v>0</v>
      </c>
      <c r="D79" s="27"/>
      <c r="E79" s="26">
        <v>0</v>
      </c>
      <c r="F79" s="26">
        <v>0</v>
      </c>
      <c r="G79" s="26">
        <v>0</v>
      </c>
      <c r="H79" s="28">
        <v>0</v>
      </c>
    </row>
    <row r="80" spans="2:8" ht="30" x14ac:dyDescent="0.25">
      <c r="B80" s="3" t="s">
        <v>69</v>
      </c>
      <c r="C80" s="30">
        <f>C81+C82</f>
        <v>0</v>
      </c>
      <c r="D80" s="24"/>
      <c r="E80" s="44">
        <f t="shared" ref="E80:H80" si="9">E81+E82</f>
        <v>0</v>
      </c>
      <c r="F80" s="44">
        <f t="shared" si="9"/>
        <v>0</v>
      </c>
      <c r="G80" s="44">
        <f t="shared" si="9"/>
        <v>0</v>
      </c>
      <c r="H80" s="55">
        <f t="shared" si="9"/>
        <v>0</v>
      </c>
    </row>
    <row r="81" spans="2:8" ht="30" x14ac:dyDescent="0.25">
      <c r="B81" s="5" t="s">
        <v>70</v>
      </c>
      <c r="C81" s="30">
        <v>0</v>
      </c>
      <c r="D81" s="24"/>
      <c r="E81" s="44">
        <v>0</v>
      </c>
      <c r="F81" s="44">
        <v>0</v>
      </c>
      <c r="G81" s="44">
        <v>0</v>
      </c>
      <c r="H81" s="55">
        <v>0</v>
      </c>
    </row>
    <row r="82" spans="2:8" ht="30" x14ac:dyDescent="0.25">
      <c r="B82" s="5" t="s">
        <v>71</v>
      </c>
      <c r="C82" s="30">
        <v>0</v>
      </c>
      <c r="D82" s="24"/>
      <c r="E82" s="44">
        <v>0</v>
      </c>
      <c r="F82" s="44">
        <v>0</v>
      </c>
      <c r="G82" s="44">
        <v>0</v>
      </c>
      <c r="H82" s="55">
        <v>0</v>
      </c>
    </row>
    <row r="83" spans="2:8" ht="30" x14ac:dyDescent="0.25">
      <c r="B83" s="3" t="s">
        <v>72</v>
      </c>
      <c r="C83" s="30">
        <f t="shared" ref="C83:H83" si="10">C84</f>
        <v>0</v>
      </c>
      <c r="D83" s="24"/>
      <c r="E83" s="44">
        <f t="shared" si="10"/>
        <v>0</v>
      </c>
      <c r="F83" s="44">
        <v>0</v>
      </c>
      <c r="G83" s="24">
        <v>0</v>
      </c>
      <c r="H83" s="55">
        <f t="shared" si="10"/>
        <v>0</v>
      </c>
    </row>
    <row r="84" spans="2:8" ht="30" x14ac:dyDescent="0.25">
      <c r="B84" s="5" t="s">
        <v>73</v>
      </c>
      <c r="C84" s="30">
        <v>0</v>
      </c>
      <c r="D84" s="24"/>
      <c r="E84" s="44">
        <v>0</v>
      </c>
      <c r="F84" s="44">
        <v>0</v>
      </c>
      <c r="G84" s="24">
        <v>0</v>
      </c>
      <c r="H84" s="55">
        <v>0</v>
      </c>
    </row>
    <row r="85" spans="2:8" ht="30.75" thickBot="1" x14ac:dyDescent="0.3">
      <c r="B85" s="6" t="s">
        <v>74</v>
      </c>
      <c r="C85" s="56">
        <f>C77+C80+C83</f>
        <v>0</v>
      </c>
      <c r="D85" s="57">
        <f>D77+D80+D83</f>
        <v>0</v>
      </c>
      <c r="E85" s="56">
        <f t="shared" ref="E85:H85" si="11">E77+E80+E83</f>
        <v>0</v>
      </c>
      <c r="F85" s="56">
        <f t="shared" si="11"/>
        <v>0</v>
      </c>
      <c r="G85" s="56">
        <f t="shared" si="11"/>
        <v>0</v>
      </c>
      <c r="H85" s="58">
        <f t="shared" si="11"/>
        <v>0</v>
      </c>
    </row>
    <row r="86" spans="2:8" ht="16.5" thickBot="1" x14ac:dyDescent="0.3">
      <c r="B86" s="7" t="s">
        <v>75</v>
      </c>
      <c r="C86" s="59">
        <f>C75+C85</f>
        <v>78393676</v>
      </c>
      <c r="D86" s="60">
        <f>+D75</f>
        <v>8047534</v>
      </c>
      <c r="E86" s="61">
        <f>E75+E85</f>
        <v>4702429.8899999997</v>
      </c>
      <c r="F86" s="62">
        <f>F75+F85</f>
        <v>4656961.25</v>
      </c>
      <c r="G86" s="60">
        <f>G75+G85</f>
        <v>4915008.1300000008</v>
      </c>
      <c r="H86" s="63">
        <f t="shared" ref="H86" si="12">H75+H85</f>
        <v>14274399.27</v>
      </c>
    </row>
    <row r="88" spans="2:8" ht="43.5" x14ac:dyDescent="0.25">
      <c r="B88" s="11" t="s">
        <v>91</v>
      </c>
      <c r="C88" s="8"/>
      <c r="D88" s="8"/>
      <c r="E88" s="8"/>
      <c r="F88" s="8"/>
    </row>
    <row r="89" spans="2:8" x14ac:dyDescent="0.25">
      <c r="B89" s="11"/>
      <c r="C89" s="8"/>
      <c r="D89" s="8"/>
      <c r="E89" s="8"/>
      <c r="F89" s="8"/>
    </row>
    <row r="90" spans="2:8" x14ac:dyDescent="0.25">
      <c r="B90" s="12" t="s">
        <v>79</v>
      </c>
      <c r="C90" s="8"/>
      <c r="D90" s="8"/>
      <c r="E90" s="8"/>
      <c r="F90" s="8"/>
    </row>
    <row r="91" spans="2:8" x14ac:dyDescent="0.25">
      <c r="B91" s="11" t="s">
        <v>80</v>
      </c>
      <c r="C91" s="8"/>
      <c r="D91" s="8"/>
      <c r="E91" s="8"/>
      <c r="F91" s="8"/>
    </row>
    <row r="92" spans="2:8" ht="71.25" x14ac:dyDescent="0.25">
      <c r="B92" s="11" t="s">
        <v>81</v>
      </c>
      <c r="C92" s="8"/>
      <c r="D92" s="8"/>
      <c r="E92" s="8"/>
      <c r="F92" s="8"/>
    </row>
    <row r="93" spans="2:8" ht="42.75" x14ac:dyDescent="0.25">
      <c r="B93" s="11" t="s">
        <v>82</v>
      </c>
      <c r="C93" s="8"/>
      <c r="D93" s="8"/>
      <c r="E93" s="8"/>
      <c r="F93" s="8"/>
    </row>
    <row r="94" spans="2:8" ht="28.5" x14ac:dyDescent="0.25">
      <c r="B94" s="11" t="s">
        <v>83</v>
      </c>
      <c r="C94" s="8"/>
      <c r="D94" s="8"/>
      <c r="E94" s="8"/>
      <c r="F94" s="8"/>
    </row>
    <row r="95" spans="2:8" ht="42.75" x14ac:dyDescent="0.25">
      <c r="B95" s="11" t="s">
        <v>84</v>
      </c>
      <c r="C95" s="8"/>
      <c r="D95" s="8"/>
      <c r="E95" s="8"/>
      <c r="F95" s="8"/>
    </row>
    <row r="96" spans="2:8" x14ac:dyDescent="0.25">
      <c r="B96" s="11" t="s">
        <v>85</v>
      </c>
      <c r="C96" s="8"/>
      <c r="D96" s="8"/>
      <c r="E96" s="8"/>
      <c r="F96" s="8"/>
    </row>
    <row r="97" spans="2:6" x14ac:dyDescent="0.25">
      <c r="B97" s="8"/>
      <c r="C97" s="8"/>
      <c r="D97" s="8"/>
      <c r="E97" s="8"/>
      <c r="F97" s="8"/>
    </row>
    <row r="98" spans="2:6" ht="15" customHeight="1" x14ac:dyDescent="0.25">
      <c r="B98" s="10" t="s">
        <v>92</v>
      </c>
      <c r="C98" s="9"/>
      <c r="D98" s="9"/>
      <c r="E98" s="8"/>
      <c r="F98" s="8"/>
    </row>
    <row r="99" spans="2:6" ht="15" customHeight="1" x14ac:dyDescent="0.25">
      <c r="B99" s="9"/>
      <c r="C99" s="9"/>
      <c r="D99" s="9"/>
      <c r="E99" s="8"/>
      <c r="F99" s="8"/>
    </row>
    <row r="100" spans="2:6" ht="15" customHeight="1" x14ac:dyDescent="0.25">
      <c r="B100" s="9"/>
      <c r="C100" s="9"/>
      <c r="D100" s="9"/>
      <c r="E100" s="8"/>
      <c r="F100" s="8"/>
    </row>
    <row r="101" spans="2:6" ht="15" customHeight="1" x14ac:dyDescent="0.25">
      <c r="B101" s="9"/>
      <c r="C101" s="9"/>
      <c r="D101" s="9"/>
      <c r="E101" s="8"/>
      <c r="F101" s="8"/>
    </row>
    <row r="102" spans="2:6" ht="15" customHeight="1" x14ac:dyDescent="0.25">
      <c r="B102" s="9"/>
      <c r="C102" s="9"/>
      <c r="D102" s="9"/>
      <c r="E102" s="8"/>
      <c r="F102" s="8"/>
    </row>
    <row r="103" spans="2:6" ht="15" customHeight="1" x14ac:dyDescent="0.25">
      <c r="B103" s="9"/>
      <c r="C103" s="9"/>
      <c r="D103" s="9"/>
      <c r="E103" s="8"/>
      <c r="F103" s="8"/>
    </row>
    <row r="104" spans="2:6" ht="15" customHeight="1" x14ac:dyDescent="0.25">
      <c r="B104" s="9"/>
      <c r="C104" s="9"/>
      <c r="D104" s="9"/>
      <c r="E104" s="8"/>
      <c r="F104" s="8"/>
    </row>
    <row r="105" spans="2:6" ht="15" customHeight="1" x14ac:dyDescent="0.25">
      <c r="B105" s="9"/>
      <c r="C105" s="9"/>
      <c r="D105" s="9"/>
      <c r="E105" s="8"/>
      <c r="F105" s="8"/>
    </row>
    <row r="106" spans="2:6" ht="15" customHeight="1" x14ac:dyDescent="0.25">
      <c r="B106" s="9"/>
      <c r="C106" s="9"/>
      <c r="D106" s="9"/>
      <c r="E106" s="8"/>
      <c r="F106" s="8"/>
    </row>
    <row r="107" spans="2:6" ht="15" customHeight="1" x14ac:dyDescent="0.25">
      <c r="B107" s="9"/>
      <c r="C107" s="9"/>
      <c r="D107" s="9"/>
      <c r="E107" s="8"/>
      <c r="F107" s="8"/>
    </row>
    <row r="108" spans="2:6" ht="15" customHeight="1" x14ac:dyDescent="0.25">
      <c r="B108" s="9"/>
      <c r="C108" s="9"/>
      <c r="D108" s="9"/>
      <c r="E108" s="8"/>
      <c r="F108" s="8"/>
    </row>
    <row r="109" spans="2:6" ht="15" customHeight="1" x14ac:dyDescent="0.25">
      <c r="B109" s="9"/>
      <c r="C109" s="9"/>
      <c r="D109" s="9"/>
      <c r="E109" s="8"/>
      <c r="F109" s="8"/>
    </row>
    <row r="110" spans="2:6" x14ac:dyDescent="0.25">
      <c r="B110" s="9"/>
      <c r="C110" s="9"/>
      <c r="D110" s="9"/>
    </row>
    <row r="111" spans="2:6" x14ac:dyDescent="0.25">
      <c r="B111" s="9"/>
      <c r="C111" s="9"/>
      <c r="D111" s="9"/>
    </row>
    <row r="112" spans="2:6" x14ac:dyDescent="0.25">
      <c r="B112" s="9"/>
      <c r="C112" s="9"/>
      <c r="D112" s="9"/>
    </row>
    <row r="113" spans="2:4" x14ac:dyDescent="0.25">
      <c r="B113" s="9"/>
      <c r="C113" s="9"/>
      <c r="D113" s="9"/>
    </row>
  </sheetData>
  <mergeCells count="1">
    <mergeCell ref="B98:D113"/>
  </mergeCells>
  <pageMargins left="0.25" right="0.25" top="0.75" bottom="0.75" header="0.3" footer="0.3"/>
  <pageSetup paperSize="5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2022-04-04T17:32:40Z</cp:lastPrinted>
  <dcterms:created xsi:type="dcterms:W3CDTF">2020-09-10T14:28:05Z</dcterms:created>
  <dcterms:modified xsi:type="dcterms:W3CDTF">2022-04-04T17:34:59Z</dcterms:modified>
</cp:coreProperties>
</file>